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Single Chainring" sheetId="1" r:id="rId1"/>
    <sheet name="Double Chainring" sheetId="2" r:id="rId2"/>
    <sheet name="Triple Chainring" sheetId="3" r:id="rId3"/>
  </sheets>
  <definedNames/>
  <calcPr fullCalcOnLoad="1"/>
</workbook>
</file>

<file path=xl/sharedStrings.xml><?xml version="1.0" encoding="utf-8"?>
<sst xmlns="http://schemas.openxmlformats.org/spreadsheetml/2006/main" count="90" uniqueCount="22">
  <si>
    <t>GEAR MATRIX</t>
  </si>
  <si>
    <t>Gear Ratio</t>
  </si>
  <si>
    <t>Chainring</t>
  </si>
  <si>
    <t>Cassette</t>
  </si>
  <si>
    <t>Pedaling RPM</t>
  </si>
  <si>
    <t>Speed (Meter/Second)</t>
  </si>
  <si>
    <t>Speed (Kilometer/Hour)</t>
  </si>
  <si>
    <t>Speed (Feet/Second)</t>
  </si>
  <si>
    <t>Speed (Mile/Hour)</t>
  </si>
  <si>
    <t>Variables</t>
  </si>
  <si>
    <r>
      <t xml:space="preserve">Only change the </t>
    </r>
    <r>
      <rPr>
        <b/>
        <sz val="10"/>
        <rFont val="Arial"/>
        <family val="2"/>
      </rPr>
      <t>bolded</t>
    </r>
    <r>
      <rPr>
        <sz val="10"/>
        <rFont val="Arial"/>
        <family val="0"/>
      </rPr>
      <t xml:space="preserve"> entries</t>
    </r>
  </si>
  <si>
    <t>Wheel Diameters</t>
  </si>
  <si>
    <t>Nominal</t>
  </si>
  <si>
    <t>16-inch</t>
  </si>
  <si>
    <t>20-inch</t>
  </si>
  <si>
    <t>24-inch</t>
  </si>
  <si>
    <t>26-inch</t>
  </si>
  <si>
    <t>650-mm</t>
  </si>
  <si>
    <t xml:space="preserve">700mmx30C </t>
  </si>
  <si>
    <t xml:space="preserve">700mmx28C </t>
  </si>
  <si>
    <t>Dimensional (Inches)</t>
  </si>
  <si>
    <t>Wheel Diameter (Inches)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</si>
</sst>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23" sqref="A23:E32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4.28125" style="10" customWidth="1"/>
    <col min="4" max="4" width="9.28125" style="0" customWidth="1"/>
    <col min="5" max="5" width="15.7109375" style="0" customWidth="1"/>
    <col min="6" max="6" width="4.28125" style="10" customWidth="1"/>
    <col min="7" max="7" width="9.28125" style="0" customWidth="1"/>
    <col min="8" max="8" width="18.57421875" style="0" customWidth="1"/>
    <col min="9" max="9" width="4.28125" style="10" customWidth="1"/>
    <col min="10" max="10" width="9.28125" style="0" customWidth="1"/>
    <col min="11" max="11" width="20.00390625" style="0" customWidth="1"/>
    <col min="12" max="12" width="4.28125" style="10" customWidth="1"/>
    <col min="13" max="13" width="9.28125" style="0" customWidth="1"/>
    <col min="14" max="14" width="19.421875" style="0" customWidth="1"/>
  </cols>
  <sheetData>
    <row r="1" spans="1:6" ht="12.75">
      <c r="A1" t="s">
        <v>0</v>
      </c>
      <c r="B1" t="s">
        <v>10</v>
      </c>
      <c r="F1" s="13"/>
    </row>
    <row r="2" ht="12.75">
      <c r="F2" s="13"/>
    </row>
    <row r="3" spans="1:6" ht="12.75">
      <c r="A3" t="s">
        <v>9</v>
      </c>
      <c r="F3" s="13"/>
    </row>
    <row r="4" spans="1:6" ht="12.75">
      <c r="A4" t="s">
        <v>4</v>
      </c>
      <c r="B4" s="5">
        <v>60</v>
      </c>
      <c r="F4" s="13"/>
    </row>
    <row r="5" spans="1:6" ht="12.75">
      <c r="A5" t="s">
        <v>21</v>
      </c>
      <c r="B5" s="5">
        <v>26</v>
      </c>
      <c r="F5" s="13"/>
    </row>
    <row r="7" spans="2:15" ht="12.75">
      <c r="B7" s="2" t="s">
        <v>1</v>
      </c>
      <c r="C7" s="14"/>
      <c r="E7" s="4" t="s">
        <v>8</v>
      </c>
      <c r="F7" s="6"/>
      <c r="H7" s="4" t="s">
        <v>7</v>
      </c>
      <c r="I7" s="6"/>
      <c r="K7" s="4" t="s">
        <v>6</v>
      </c>
      <c r="L7" s="6"/>
      <c r="N7" s="4" t="s">
        <v>5</v>
      </c>
      <c r="O7" s="4"/>
    </row>
    <row r="8" spans="2:15" ht="12.75">
      <c r="B8" s="2"/>
      <c r="C8" s="14"/>
      <c r="E8" s="4"/>
      <c r="F8" s="6"/>
      <c r="H8" s="4"/>
      <c r="I8" s="6"/>
      <c r="K8" s="4"/>
      <c r="L8" s="6"/>
      <c r="N8" s="4"/>
      <c r="O8" s="4"/>
    </row>
    <row r="9" spans="2:15" ht="12.75">
      <c r="B9" s="2" t="s">
        <v>2</v>
      </c>
      <c r="C9" s="14"/>
      <c r="E9" s="2" t="s">
        <v>2</v>
      </c>
      <c r="F9" s="7"/>
      <c r="H9" s="2" t="s">
        <v>2</v>
      </c>
      <c r="I9" s="7"/>
      <c r="K9" s="2" t="s">
        <v>2</v>
      </c>
      <c r="L9" s="7"/>
      <c r="N9" s="2" t="s">
        <v>2</v>
      </c>
      <c r="O9" s="2"/>
    </row>
    <row r="10" spans="1:14" ht="12.75">
      <c r="A10" t="s">
        <v>3</v>
      </c>
      <c r="B10" s="5">
        <v>28</v>
      </c>
      <c r="C10" s="15"/>
      <c r="D10" t="s">
        <v>3</v>
      </c>
      <c r="E10">
        <f>B10</f>
        <v>28</v>
      </c>
      <c r="F10" s="8"/>
      <c r="G10" t="s">
        <v>3</v>
      </c>
      <c r="H10">
        <f>E10</f>
        <v>28</v>
      </c>
      <c r="I10" s="8"/>
      <c r="J10" t="s">
        <v>3</v>
      </c>
      <c r="K10">
        <f>H10</f>
        <v>28</v>
      </c>
      <c r="L10" s="8"/>
      <c r="M10" t="s">
        <v>3</v>
      </c>
      <c r="N10">
        <f>K10</f>
        <v>28</v>
      </c>
    </row>
    <row r="11" spans="1:16" ht="12.75">
      <c r="A11" s="5">
        <v>11</v>
      </c>
      <c r="B11" s="3">
        <f>(B10/A11)</f>
        <v>2.5454545454545454</v>
      </c>
      <c r="C11" s="12"/>
      <c r="D11">
        <f>A11</f>
        <v>11</v>
      </c>
      <c r="E11" s="3">
        <f>(E10/D11)*B4*PI()*0.00139*B5*15/22</f>
        <v>11.822877662060021</v>
      </c>
      <c r="F11" s="9"/>
      <c r="G11">
        <f>D11</f>
        <v>11</v>
      </c>
      <c r="H11" s="3">
        <f>E11*22/15</f>
        <v>17.340220571021362</v>
      </c>
      <c r="I11" s="9"/>
      <c r="J11">
        <f>G11</f>
        <v>11</v>
      </c>
      <c r="K11" s="3">
        <f>E11*1.6093</f>
        <v>19.02655702155319</v>
      </c>
      <c r="L11" s="9"/>
      <c r="M11">
        <f>J11</f>
        <v>11</v>
      </c>
      <c r="N11" s="3">
        <f>E11*0.44704</f>
        <v>5.285299230047312</v>
      </c>
      <c r="O11" s="3"/>
      <c r="P11" s="3"/>
    </row>
    <row r="12" spans="1:16" ht="12.75">
      <c r="A12" s="5">
        <v>12</v>
      </c>
      <c r="B12" s="3">
        <f>(B10/A12)</f>
        <v>2.3333333333333335</v>
      </c>
      <c r="C12" s="12"/>
      <c r="D12">
        <f aca="true" t="shared" si="0" ref="D12:D20">A12</f>
        <v>12</v>
      </c>
      <c r="E12" s="3">
        <f>(E10/D12)*B4*PI()*0.00139*B5*15/22</f>
        <v>10.837637856888351</v>
      </c>
      <c r="F12" s="9"/>
      <c r="G12">
        <f aca="true" t="shared" si="1" ref="G12:G20">D12</f>
        <v>12</v>
      </c>
      <c r="H12" s="3">
        <f aca="true" t="shared" si="2" ref="H12:H20">E12*22/15</f>
        <v>15.895202190102914</v>
      </c>
      <c r="I12" s="9"/>
      <c r="J12">
        <f aca="true" t="shared" si="3" ref="J12:J20">G12</f>
        <v>12</v>
      </c>
      <c r="K12" s="3">
        <f aca="true" t="shared" si="4" ref="K12:K20">E12*1.6093</f>
        <v>17.441010603090422</v>
      </c>
      <c r="L12" s="9"/>
      <c r="M12">
        <f aca="true" t="shared" si="5" ref="M12:M20">J12</f>
        <v>12</v>
      </c>
      <c r="N12" s="3">
        <f aca="true" t="shared" si="6" ref="N12:N20">E12*0.44704</f>
        <v>4.844857627543369</v>
      </c>
      <c r="O12" s="3"/>
      <c r="P12" s="3"/>
    </row>
    <row r="13" spans="1:16" ht="12.75">
      <c r="A13" s="5">
        <v>14</v>
      </c>
      <c r="B13" s="3">
        <f>(B10/A13)</f>
        <v>2</v>
      </c>
      <c r="C13" s="12"/>
      <c r="D13">
        <f t="shared" si="0"/>
        <v>14</v>
      </c>
      <c r="E13" s="3">
        <f>(E10/D13)*B5*PI()*0.00139*B4*15/22</f>
        <v>9.289403877332875</v>
      </c>
      <c r="F13" s="9"/>
      <c r="G13">
        <f t="shared" si="1"/>
        <v>14</v>
      </c>
      <c r="H13" s="3">
        <f t="shared" si="2"/>
        <v>13.624459020088215</v>
      </c>
      <c r="I13" s="9"/>
      <c r="J13">
        <f t="shared" si="3"/>
        <v>14</v>
      </c>
      <c r="K13" s="3">
        <f t="shared" si="4"/>
        <v>14.949437659791796</v>
      </c>
      <c r="L13" s="9"/>
      <c r="M13">
        <f t="shared" si="5"/>
        <v>14</v>
      </c>
      <c r="N13" s="3">
        <f t="shared" si="6"/>
        <v>4.152735109322888</v>
      </c>
      <c r="O13" s="3"/>
      <c r="P13" s="3"/>
    </row>
    <row r="14" spans="1:16" ht="12.75">
      <c r="A14" s="5">
        <v>16</v>
      </c>
      <c r="B14" s="3">
        <f>(B10/A14)</f>
        <v>1.75</v>
      </c>
      <c r="C14" s="12"/>
      <c r="D14">
        <f t="shared" si="0"/>
        <v>16</v>
      </c>
      <c r="E14" s="3">
        <f>(E10/D14)*B5*PI()*0.00139*B4*15/22</f>
        <v>8.128228392666264</v>
      </c>
      <c r="F14" s="9"/>
      <c r="G14">
        <f t="shared" si="1"/>
        <v>16</v>
      </c>
      <c r="H14" s="3">
        <f t="shared" si="2"/>
        <v>11.921401642577187</v>
      </c>
      <c r="I14" s="9"/>
      <c r="J14">
        <f t="shared" si="3"/>
        <v>16</v>
      </c>
      <c r="K14" s="3">
        <f t="shared" si="4"/>
        <v>13.080757952317818</v>
      </c>
      <c r="L14" s="9"/>
      <c r="M14">
        <f t="shared" si="5"/>
        <v>16</v>
      </c>
      <c r="N14" s="3">
        <f t="shared" si="6"/>
        <v>3.6336432206575267</v>
      </c>
      <c r="O14" s="3"/>
      <c r="P14" s="3"/>
    </row>
    <row r="15" spans="1:16" ht="12.75">
      <c r="A15" s="5">
        <v>18</v>
      </c>
      <c r="B15" s="3">
        <f>(B10/A15)</f>
        <v>1.5555555555555556</v>
      </c>
      <c r="C15" s="12"/>
      <c r="D15">
        <f t="shared" si="0"/>
        <v>18</v>
      </c>
      <c r="E15" s="3">
        <f>(E10/D15)*B4*PI()*0.00139*B5*15/22</f>
        <v>7.225091904592236</v>
      </c>
      <c r="F15" s="9"/>
      <c r="G15">
        <f t="shared" si="1"/>
        <v>18</v>
      </c>
      <c r="H15" s="3">
        <f t="shared" si="2"/>
        <v>10.596801460068612</v>
      </c>
      <c r="I15" s="9"/>
      <c r="J15">
        <f t="shared" si="3"/>
        <v>18</v>
      </c>
      <c r="K15" s="3">
        <f t="shared" si="4"/>
        <v>11.627340402060284</v>
      </c>
      <c r="L15" s="9"/>
      <c r="M15">
        <f t="shared" si="5"/>
        <v>18</v>
      </c>
      <c r="N15" s="3">
        <f t="shared" si="6"/>
        <v>3.229905085028913</v>
      </c>
      <c r="O15" s="3"/>
      <c r="P15" s="3"/>
    </row>
    <row r="16" spans="1:16" ht="12.75">
      <c r="A16" s="5">
        <v>21</v>
      </c>
      <c r="B16" s="3">
        <f>(B10/A16)</f>
        <v>1.3333333333333333</v>
      </c>
      <c r="C16" s="12"/>
      <c r="D16">
        <f t="shared" si="0"/>
        <v>21</v>
      </c>
      <c r="E16" s="3">
        <f>(E10/D16)*B5*PI()*0.00139*B4*15/22</f>
        <v>6.192935918221915</v>
      </c>
      <c r="F16" s="9"/>
      <c r="G16">
        <f t="shared" si="1"/>
        <v>21</v>
      </c>
      <c r="H16" s="3">
        <f t="shared" si="2"/>
        <v>9.082972680058809</v>
      </c>
      <c r="I16" s="9"/>
      <c r="J16">
        <f t="shared" si="3"/>
        <v>21</v>
      </c>
      <c r="K16" s="3">
        <f t="shared" si="4"/>
        <v>9.966291773194527</v>
      </c>
      <c r="L16" s="9"/>
      <c r="M16">
        <f t="shared" si="5"/>
        <v>21</v>
      </c>
      <c r="N16" s="3">
        <f t="shared" si="6"/>
        <v>2.768490072881925</v>
      </c>
      <c r="O16" s="3"/>
      <c r="P16" s="3"/>
    </row>
    <row r="17" spans="1:16" ht="12.75">
      <c r="A17" s="5">
        <v>24</v>
      </c>
      <c r="B17" s="3">
        <f>(B10/A17)</f>
        <v>1.1666666666666667</v>
      </c>
      <c r="C17" s="12"/>
      <c r="D17">
        <f t="shared" si="0"/>
        <v>24</v>
      </c>
      <c r="E17" s="3">
        <f>(E10/D17)*B4*PI()*0.00139*B5*15/22</f>
        <v>5.418818928444176</v>
      </c>
      <c r="F17" s="9"/>
      <c r="G17">
        <f t="shared" si="1"/>
        <v>24</v>
      </c>
      <c r="H17" s="3">
        <f t="shared" si="2"/>
        <v>7.947601095051457</v>
      </c>
      <c r="I17" s="9"/>
      <c r="J17">
        <f t="shared" si="3"/>
        <v>24</v>
      </c>
      <c r="K17" s="3">
        <f t="shared" si="4"/>
        <v>8.720505301545211</v>
      </c>
      <c r="L17" s="9"/>
      <c r="M17">
        <f t="shared" si="5"/>
        <v>24</v>
      </c>
      <c r="N17" s="3">
        <f t="shared" si="6"/>
        <v>2.4224288137716843</v>
      </c>
      <c r="O17" s="3"/>
      <c r="P17" s="3"/>
    </row>
    <row r="18" spans="1:16" ht="12.75">
      <c r="A18" s="5">
        <v>28</v>
      </c>
      <c r="B18" s="3">
        <f>(B10/A18)</f>
        <v>1</v>
      </c>
      <c r="C18" s="12"/>
      <c r="D18">
        <f t="shared" si="0"/>
        <v>28</v>
      </c>
      <c r="E18" s="3">
        <f>(E10/D18)*B4*PI()*0.00139*B5*15/22</f>
        <v>4.6447019386664365</v>
      </c>
      <c r="F18" s="9"/>
      <c r="G18">
        <f t="shared" si="1"/>
        <v>28</v>
      </c>
      <c r="H18" s="3">
        <f t="shared" si="2"/>
        <v>6.812229510044107</v>
      </c>
      <c r="I18" s="9"/>
      <c r="J18">
        <f t="shared" si="3"/>
        <v>28</v>
      </c>
      <c r="K18" s="3">
        <f t="shared" si="4"/>
        <v>7.474718829895896</v>
      </c>
      <c r="L18" s="9"/>
      <c r="M18">
        <f t="shared" si="5"/>
        <v>28</v>
      </c>
      <c r="N18" s="3">
        <f t="shared" si="6"/>
        <v>2.0763675546614437</v>
      </c>
      <c r="O18" s="3"/>
      <c r="P18" s="3"/>
    </row>
    <row r="19" spans="1:16" ht="12.75">
      <c r="A19" s="5">
        <v>32</v>
      </c>
      <c r="B19" s="3">
        <f>(B10/A19)</f>
        <v>0.875</v>
      </c>
      <c r="C19" s="12"/>
      <c r="D19">
        <f t="shared" si="0"/>
        <v>32</v>
      </c>
      <c r="E19" s="3">
        <f>(E10/D19)*B4*PI()*0.00139*B5*15/22</f>
        <v>4.064114196333133</v>
      </c>
      <c r="F19" s="9"/>
      <c r="G19">
        <f t="shared" si="1"/>
        <v>32</v>
      </c>
      <c r="H19" s="3">
        <f t="shared" si="2"/>
        <v>5.960700821288595</v>
      </c>
      <c r="I19" s="9"/>
      <c r="J19">
        <f t="shared" si="3"/>
        <v>32</v>
      </c>
      <c r="K19" s="3">
        <f t="shared" si="4"/>
        <v>6.540378976158911</v>
      </c>
      <c r="L19" s="9"/>
      <c r="M19">
        <f t="shared" si="5"/>
        <v>32</v>
      </c>
      <c r="N19" s="3">
        <f t="shared" si="6"/>
        <v>1.8168216103287638</v>
      </c>
      <c r="O19" s="3"/>
      <c r="P19" s="3"/>
    </row>
    <row r="20" spans="1:16" ht="12.75">
      <c r="A20" s="5">
        <v>34</v>
      </c>
      <c r="B20" s="3">
        <f>(B10/A20)</f>
        <v>0.8235294117647058</v>
      </c>
      <c r="C20" s="12"/>
      <c r="D20">
        <f t="shared" si="0"/>
        <v>34</v>
      </c>
      <c r="E20" s="3">
        <f>(E10/D20)*B4*PI()*0.00139*B5*15/22</f>
        <v>3.8250486553723593</v>
      </c>
      <c r="F20" s="9"/>
      <c r="G20">
        <f t="shared" si="1"/>
        <v>34</v>
      </c>
      <c r="H20" s="3">
        <f t="shared" si="2"/>
        <v>5.6100713612127935</v>
      </c>
      <c r="I20" s="9"/>
      <c r="J20">
        <f t="shared" si="3"/>
        <v>34</v>
      </c>
      <c r="K20" s="3">
        <f t="shared" si="4"/>
        <v>6.155650801090737</v>
      </c>
      <c r="L20" s="9"/>
      <c r="M20">
        <f t="shared" si="5"/>
        <v>34</v>
      </c>
      <c r="N20" s="3">
        <f t="shared" si="6"/>
        <v>1.7099497508976595</v>
      </c>
      <c r="O20" s="3"/>
      <c r="P20" s="3"/>
    </row>
    <row r="23" ht="12.75">
      <c r="A23" t="s">
        <v>11</v>
      </c>
    </row>
    <row r="25" spans="1:2" ht="12.75">
      <c r="A25" t="s">
        <v>12</v>
      </c>
      <c r="B25" t="s">
        <v>20</v>
      </c>
    </row>
    <row r="26" ht="12.75">
      <c r="A26" t="s">
        <v>13</v>
      </c>
    </row>
    <row r="27" ht="12.75">
      <c r="A27" t="s">
        <v>14</v>
      </c>
    </row>
    <row r="28" ht="12.75">
      <c r="A28" t="s">
        <v>15</v>
      </c>
    </row>
    <row r="29" spans="1:2" ht="12.75">
      <c r="A29" t="s">
        <v>16</v>
      </c>
      <c r="B29">
        <v>26.25</v>
      </c>
    </row>
    <row r="30" ht="12.75">
      <c r="A30" t="s">
        <v>17</v>
      </c>
    </row>
    <row r="31" spans="1:2" ht="12.75">
      <c r="A31" t="s">
        <v>19</v>
      </c>
      <c r="B31">
        <v>27</v>
      </c>
    </row>
    <row r="32" spans="1:2" ht="12.75">
      <c r="A32" t="s">
        <v>18</v>
      </c>
      <c r="B32">
        <v>27.5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23" sqref="A23:C32"/>
    </sheetView>
  </sheetViews>
  <sheetFormatPr defaultColWidth="9.140625" defaultRowHeight="12.75"/>
  <cols>
    <col min="1" max="1" width="21.421875" style="0" customWidth="1"/>
    <col min="4" max="4" width="4.28125" style="10" customWidth="1"/>
    <col min="5" max="7" width="9.28125" style="0" customWidth="1"/>
    <col min="8" max="8" width="4.28125" style="10" customWidth="1"/>
    <col min="9" max="11" width="9.28125" style="0" customWidth="1"/>
    <col min="12" max="12" width="4.28125" style="0" customWidth="1"/>
    <col min="13" max="14" width="9.28125" style="0" customWidth="1"/>
    <col min="15" max="15" width="10.7109375" style="0" customWidth="1"/>
    <col min="16" max="16" width="4.28125" style="0" customWidth="1"/>
    <col min="17" max="18" width="9.28125" style="0" customWidth="1"/>
    <col min="19" max="19" width="10.00390625" style="0" customWidth="1"/>
  </cols>
  <sheetData>
    <row r="1" spans="1:7" ht="12.75">
      <c r="A1" t="s">
        <v>0</v>
      </c>
      <c r="B1" t="s">
        <v>10</v>
      </c>
      <c r="G1" s="1"/>
    </row>
    <row r="2" ht="12.75">
      <c r="G2" s="1"/>
    </row>
    <row r="3" spans="1:7" ht="12.75">
      <c r="A3" t="s">
        <v>9</v>
      </c>
      <c r="G3" s="1"/>
    </row>
    <row r="4" spans="1:7" ht="12.75">
      <c r="A4" t="s">
        <v>4</v>
      </c>
      <c r="B4" s="5">
        <v>60</v>
      </c>
      <c r="G4" s="1"/>
    </row>
    <row r="5" spans="1:7" ht="12.75">
      <c r="A5" t="s">
        <v>21</v>
      </c>
      <c r="B5" s="5">
        <v>26</v>
      </c>
      <c r="G5" s="1"/>
    </row>
    <row r="7" spans="2:19" ht="12.75">
      <c r="B7" s="16" t="s">
        <v>1</v>
      </c>
      <c r="C7" s="16"/>
      <c r="D7" s="11"/>
      <c r="F7" s="17" t="s">
        <v>8</v>
      </c>
      <c r="G7" s="17"/>
      <c r="H7" s="8"/>
      <c r="J7" s="17" t="s">
        <v>7</v>
      </c>
      <c r="K7" s="17"/>
      <c r="L7" s="8"/>
      <c r="N7" s="17" t="s">
        <v>6</v>
      </c>
      <c r="O7" s="17"/>
      <c r="P7" s="8"/>
      <c r="R7" s="17" t="s">
        <v>5</v>
      </c>
      <c r="S7" s="17"/>
    </row>
    <row r="8" spans="2:19" ht="12.75">
      <c r="B8" s="2"/>
      <c r="C8" s="2"/>
      <c r="D8" s="11"/>
      <c r="F8" s="4"/>
      <c r="G8" s="4"/>
      <c r="H8" s="8"/>
      <c r="J8" s="4"/>
      <c r="K8" s="4"/>
      <c r="L8" s="8"/>
      <c r="N8" s="4"/>
      <c r="O8" s="4"/>
      <c r="P8" s="8"/>
      <c r="R8" s="4"/>
      <c r="S8" s="4"/>
    </row>
    <row r="9" spans="2:19" ht="12.75">
      <c r="B9" s="16" t="s">
        <v>2</v>
      </c>
      <c r="C9" s="16"/>
      <c r="D9" s="11"/>
      <c r="F9" s="16" t="s">
        <v>2</v>
      </c>
      <c r="G9" s="16"/>
      <c r="H9" s="8"/>
      <c r="J9" s="16" t="s">
        <v>2</v>
      </c>
      <c r="K9" s="16"/>
      <c r="L9" s="8"/>
      <c r="N9" s="16" t="s">
        <v>2</v>
      </c>
      <c r="O9" s="16"/>
      <c r="P9" s="8"/>
      <c r="R9" s="16" t="s">
        <v>2</v>
      </c>
      <c r="S9" s="16"/>
    </row>
    <row r="10" spans="1:19" ht="12.75">
      <c r="A10" t="s">
        <v>3</v>
      </c>
      <c r="B10" s="5">
        <v>28</v>
      </c>
      <c r="C10" s="5">
        <v>38</v>
      </c>
      <c r="D10" s="11"/>
      <c r="E10" t="s">
        <v>3</v>
      </c>
      <c r="F10">
        <f>B10</f>
        <v>28</v>
      </c>
      <c r="G10">
        <f>C10</f>
        <v>38</v>
      </c>
      <c r="H10" s="8"/>
      <c r="I10" t="s">
        <v>3</v>
      </c>
      <c r="J10">
        <f>F10</f>
        <v>28</v>
      </c>
      <c r="K10">
        <f>G10</f>
        <v>38</v>
      </c>
      <c r="L10" s="8"/>
      <c r="M10" t="s">
        <v>3</v>
      </c>
      <c r="N10">
        <f>J10</f>
        <v>28</v>
      </c>
      <c r="O10">
        <f>K10</f>
        <v>38</v>
      </c>
      <c r="P10" s="8"/>
      <c r="Q10" t="s">
        <v>3</v>
      </c>
      <c r="R10">
        <f>N10</f>
        <v>28</v>
      </c>
      <c r="S10">
        <f>O10</f>
        <v>38</v>
      </c>
    </row>
    <row r="11" spans="1:20" ht="12.75">
      <c r="A11" s="5">
        <v>11</v>
      </c>
      <c r="B11" s="3">
        <f>(B10/A11)</f>
        <v>2.5454545454545454</v>
      </c>
      <c r="C11" s="3">
        <f>(C10/A11)</f>
        <v>3.4545454545454546</v>
      </c>
      <c r="D11" s="12"/>
      <c r="E11">
        <f>A11</f>
        <v>11</v>
      </c>
      <c r="F11" s="3">
        <f>(F10/E11)*B4*PI()*0.00139*B5*15/22</f>
        <v>11.822877662060021</v>
      </c>
      <c r="G11" s="3">
        <f>(G10/E11)*B4*PI()*0.00139*B5*15/22</f>
        <v>16.0453339699386</v>
      </c>
      <c r="H11" s="9"/>
      <c r="I11">
        <f>E11</f>
        <v>11</v>
      </c>
      <c r="J11" s="3">
        <f>F11*22/15</f>
        <v>17.340220571021362</v>
      </c>
      <c r="K11" s="3">
        <f aca="true" t="shared" si="0" ref="K11:K19">G11*22/15</f>
        <v>23.53315648924328</v>
      </c>
      <c r="L11" s="9"/>
      <c r="M11">
        <f>I11</f>
        <v>11</v>
      </c>
      <c r="N11" s="3">
        <f>F11*1.6093</f>
        <v>19.02655702155319</v>
      </c>
      <c r="O11" s="3">
        <f aca="true" t="shared" si="1" ref="O11:O19">G11*1.6093</f>
        <v>25.821755957822187</v>
      </c>
      <c r="P11" s="9"/>
      <c r="Q11">
        <f>M11</f>
        <v>11</v>
      </c>
      <c r="R11" s="3">
        <f>F11*0.44704</f>
        <v>5.285299230047312</v>
      </c>
      <c r="S11" s="3">
        <f aca="true" t="shared" si="2" ref="S11:S19">G11*0.44704</f>
        <v>7.172906097921351</v>
      </c>
      <c r="T11" s="3"/>
    </row>
    <row r="12" spans="1:20" ht="12.75">
      <c r="A12" s="5">
        <v>12</v>
      </c>
      <c r="B12" s="3">
        <f>(B10/A12)</f>
        <v>2.3333333333333335</v>
      </c>
      <c r="C12" s="3">
        <f>(C10/A12)</f>
        <v>3.1666666666666665</v>
      </c>
      <c r="D12" s="12"/>
      <c r="E12">
        <f aca="true" t="shared" si="3" ref="E12:E19">A12</f>
        <v>12</v>
      </c>
      <c r="F12" s="3">
        <f>(F10/E12)*B4*PI()*0.00139*B5*15/22</f>
        <v>10.837637856888351</v>
      </c>
      <c r="G12" s="3">
        <f>(G10/E12)*B4*PI()*0.00139*B5*15/22</f>
        <v>14.708222805777051</v>
      </c>
      <c r="H12" s="9"/>
      <c r="I12">
        <f aca="true" t="shared" si="4" ref="I12:I19">E12</f>
        <v>12</v>
      </c>
      <c r="J12" s="3">
        <f aca="true" t="shared" si="5" ref="J12:J19">F12*22/15</f>
        <v>15.895202190102914</v>
      </c>
      <c r="K12" s="3">
        <f t="shared" si="0"/>
        <v>21.572060115139674</v>
      </c>
      <c r="L12" s="9"/>
      <c r="M12">
        <f aca="true" t="shared" si="6" ref="M12:M19">I12</f>
        <v>12</v>
      </c>
      <c r="N12" s="3">
        <f aca="true" t="shared" si="7" ref="N12:N19">F12*1.6093</f>
        <v>17.441010603090422</v>
      </c>
      <c r="O12" s="3">
        <f t="shared" si="1"/>
        <v>23.669942961337007</v>
      </c>
      <c r="P12" s="9"/>
      <c r="Q12">
        <f aca="true" t="shared" si="8" ref="Q12:Q19">M12</f>
        <v>12</v>
      </c>
      <c r="R12" s="3">
        <f aca="true" t="shared" si="9" ref="R12:R19">F12*0.44704</f>
        <v>4.844857627543369</v>
      </c>
      <c r="S12" s="3">
        <f t="shared" si="2"/>
        <v>6.575163923094573</v>
      </c>
      <c r="T12" s="3"/>
    </row>
    <row r="13" spans="1:20" ht="12.75">
      <c r="A13" s="5">
        <v>14</v>
      </c>
      <c r="B13" s="3">
        <f>(B10/A13)</f>
        <v>2</v>
      </c>
      <c r="C13" s="3">
        <f>(C10/A13)</f>
        <v>2.7142857142857144</v>
      </c>
      <c r="D13" s="12"/>
      <c r="E13">
        <f t="shared" si="3"/>
        <v>14</v>
      </c>
      <c r="F13" s="3">
        <f>(F10/E13)*B5*PI()*0.00139*B4*15/22</f>
        <v>9.289403877332875</v>
      </c>
      <c r="G13" s="3">
        <f>(G10/E13)*B5*PI()*0.00139*B4*15/22</f>
        <v>12.607048119237474</v>
      </c>
      <c r="H13" s="9"/>
      <c r="I13">
        <f t="shared" si="4"/>
        <v>14</v>
      </c>
      <c r="J13" s="3">
        <f t="shared" si="5"/>
        <v>13.624459020088215</v>
      </c>
      <c r="K13" s="3">
        <f t="shared" si="0"/>
        <v>18.490337241548293</v>
      </c>
      <c r="L13" s="9"/>
      <c r="M13">
        <f t="shared" si="6"/>
        <v>14</v>
      </c>
      <c r="N13" s="3">
        <f t="shared" si="7"/>
        <v>14.949437659791796</v>
      </c>
      <c r="O13" s="3">
        <f t="shared" si="1"/>
        <v>20.288522538288866</v>
      </c>
      <c r="P13" s="9"/>
      <c r="Q13">
        <f t="shared" si="8"/>
        <v>14</v>
      </c>
      <c r="R13" s="3">
        <f t="shared" si="9"/>
        <v>4.152735109322888</v>
      </c>
      <c r="S13" s="3">
        <f t="shared" si="2"/>
        <v>5.63585479122392</v>
      </c>
      <c r="T13" s="3"/>
    </row>
    <row r="14" spans="1:20" ht="12.75">
      <c r="A14" s="5">
        <v>16</v>
      </c>
      <c r="B14" s="3">
        <f>(B10/A14)</f>
        <v>1.75</v>
      </c>
      <c r="C14" s="3">
        <f>(C10/A14)</f>
        <v>2.375</v>
      </c>
      <c r="D14" s="12"/>
      <c r="E14">
        <f t="shared" si="3"/>
        <v>16</v>
      </c>
      <c r="F14" s="3">
        <f>(F10/E14)*B5*PI()*0.00139*B4*15/22</f>
        <v>8.128228392666264</v>
      </c>
      <c r="G14" s="3">
        <f>(G10/E14)*B5*PI()*0.00139*B4*15/22</f>
        <v>11.031167104332788</v>
      </c>
      <c r="H14" s="9"/>
      <c r="I14">
        <f t="shared" si="4"/>
        <v>16</v>
      </c>
      <c r="J14" s="3">
        <f t="shared" si="5"/>
        <v>11.921401642577187</v>
      </c>
      <c r="K14" s="3">
        <f t="shared" si="0"/>
        <v>16.179045086354755</v>
      </c>
      <c r="L14" s="9"/>
      <c r="M14">
        <f t="shared" si="6"/>
        <v>16</v>
      </c>
      <c r="N14" s="3">
        <f t="shared" si="7"/>
        <v>13.080757952317818</v>
      </c>
      <c r="O14" s="3">
        <f t="shared" si="1"/>
        <v>17.752457221002754</v>
      </c>
      <c r="P14" s="9"/>
      <c r="Q14">
        <f t="shared" si="8"/>
        <v>16</v>
      </c>
      <c r="R14" s="3">
        <f t="shared" si="9"/>
        <v>3.6336432206575267</v>
      </c>
      <c r="S14" s="3">
        <f t="shared" si="2"/>
        <v>4.931372942320929</v>
      </c>
      <c r="T14" s="3"/>
    </row>
    <row r="15" spans="1:20" ht="12.75">
      <c r="A15" s="5">
        <v>18</v>
      </c>
      <c r="B15" s="3">
        <f>(B10/A15)</f>
        <v>1.5555555555555556</v>
      </c>
      <c r="C15" s="3">
        <f>(C10/A15)</f>
        <v>2.111111111111111</v>
      </c>
      <c r="D15" s="12"/>
      <c r="E15">
        <f t="shared" si="3"/>
        <v>18</v>
      </c>
      <c r="F15" s="3">
        <f>(F10/E15)*B4*PI()*0.00139*B5*15/22</f>
        <v>7.225091904592236</v>
      </c>
      <c r="G15" s="3">
        <f>(G10/E15)*B4*PI()*0.00139*B5*15/22</f>
        <v>9.805481870518035</v>
      </c>
      <c r="H15" s="9"/>
      <c r="I15">
        <f t="shared" si="4"/>
        <v>18</v>
      </c>
      <c r="J15" s="3">
        <f t="shared" si="5"/>
        <v>10.596801460068612</v>
      </c>
      <c r="K15" s="3">
        <f t="shared" si="0"/>
        <v>14.381373410093119</v>
      </c>
      <c r="L15" s="9"/>
      <c r="M15">
        <f t="shared" si="6"/>
        <v>18</v>
      </c>
      <c r="N15" s="3">
        <f t="shared" si="7"/>
        <v>11.627340402060284</v>
      </c>
      <c r="O15" s="3">
        <f t="shared" si="1"/>
        <v>15.779961974224673</v>
      </c>
      <c r="P15" s="9"/>
      <c r="Q15">
        <f t="shared" si="8"/>
        <v>18</v>
      </c>
      <c r="R15" s="3">
        <f t="shared" si="9"/>
        <v>3.229905085028913</v>
      </c>
      <c r="S15" s="3">
        <f t="shared" si="2"/>
        <v>4.383442615396382</v>
      </c>
      <c r="T15" s="3"/>
    </row>
    <row r="16" spans="1:20" ht="12.75">
      <c r="A16" s="5">
        <v>21</v>
      </c>
      <c r="B16" s="3">
        <f>(B10/A16)</f>
        <v>1.3333333333333333</v>
      </c>
      <c r="C16" s="3">
        <f>(C10/A16)</f>
        <v>1.8095238095238095</v>
      </c>
      <c r="D16" s="12"/>
      <c r="E16">
        <f t="shared" si="3"/>
        <v>21</v>
      </c>
      <c r="F16" s="3">
        <f>(F10/E16)*B5*PI()*0.00139*B4*15/22</f>
        <v>6.192935918221915</v>
      </c>
      <c r="G16" s="3">
        <f>(G10/E16)*B5*PI()*0.00139*B4*15/22</f>
        <v>8.404698746158315</v>
      </c>
      <c r="H16" s="9"/>
      <c r="I16">
        <f t="shared" si="4"/>
        <v>21</v>
      </c>
      <c r="J16" s="3">
        <f t="shared" si="5"/>
        <v>9.082972680058809</v>
      </c>
      <c r="K16" s="3">
        <f t="shared" si="0"/>
        <v>12.32689149436553</v>
      </c>
      <c r="L16" s="9"/>
      <c r="M16">
        <f t="shared" si="6"/>
        <v>21</v>
      </c>
      <c r="N16" s="3">
        <f t="shared" si="7"/>
        <v>9.966291773194527</v>
      </c>
      <c r="O16" s="3">
        <f t="shared" si="1"/>
        <v>13.525681692192576</v>
      </c>
      <c r="P16" s="9"/>
      <c r="Q16">
        <f t="shared" si="8"/>
        <v>21</v>
      </c>
      <c r="R16" s="3">
        <f t="shared" si="9"/>
        <v>2.768490072881925</v>
      </c>
      <c r="S16" s="3">
        <f t="shared" si="2"/>
        <v>3.7572365274826134</v>
      </c>
      <c r="T16" s="3"/>
    </row>
    <row r="17" spans="1:20" ht="12.75">
      <c r="A17" s="5">
        <v>24</v>
      </c>
      <c r="B17" s="3">
        <f>(B10/A17)</f>
        <v>1.1666666666666667</v>
      </c>
      <c r="C17" s="3">
        <f>(C10/A17)</f>
        <v>1.5833333333333333</v>
      </c>
      <c r="D17" s="12"/>
      <c r="E17">
        <f t="shared" si="3"/>
        <v>24</v>
      </c>
      <c r="F17" s="3">
        <f>(F10/E17)*B4*PI()*0.00139*B5*15/22</f>
        <v>5.418818928444176</v>
      </c>
      <c r="G17" s="3">
        <f>(G10/E17)*B4*PI()*0.00139*B5*15/22</f>
        <v>7.354111402888526</v>
      </c>
      <c r="H17" s="9"/>
      <c r="I17">
        <f t="shared" si="4"/>
        <v>24</v>
      </c>
      <c r="J17" s="3">
        <f t="shared" si="5"/>
        <v>7.947601095051457</v>
      </c>
      <c r="K17" s="3">
        <f t="shared" si="0"/>
        <v>10.786030057569837</v>
      </c>
      <c r="L17" s="9"/>
      <c r="M17">
        <f t="shared" si="6"/>
        <v>24</v>
      </c>
      <c r="N17" s="3">
        <f t="shared" si="7"/>
        <v>8.720505301545211</v>
      </c>
      <c r="O17" s="3">
        <f t="shared" si="1"/>
        <v>11.834971480668504</v>
      </c>
      <c r="P17" s="9"/>
      <c r="Q17">
        <f t="shared" si="8"/>
        <v>24</v>
      </c>
      <c r="R17" s="3">
        <f t="shared" si="9"/>
        <v>2.4224288137716843</v>
      </c>
      <c r="S17" s="3">
        <f t="shared" si="2"/>
        <v>3.2875819615472865</v>
      </c>
      <c r="T17" s="3"/>
    </row>
    <row r="18" spans="1:20" ht="12.75">
      <c r="A18" s="5">
        <v>28</v>
      </c>
      <c r="B18" s="3">
        <f>(B10/A18)</f>
        <v>1</v>
      </c>
      <c r="C18" s="3">
        <f>(C10/A18)</f>
        <v>1.3571428571428572</v>
      </c>
      <c r="D18" s="12"/>
      <c r="E18">
        <f t="shared" si="3"/>
        <v>28</v>
      </c>
      <c r="F18" s="3">
        <f>(F10/E18)*B4*PI()*0.00139*B5*15/22</f>
        <v>4.6447019386664365</v>
      </c>
      <c r="G18" s="3">
        <f>(G10/E18)*B4*PI()*0.00139*B5*15/22</f>
        <v>6.303524059618735</v>
      </c>
      <c r="H18" s="9"/>
      <c r="I18">
        <f t="shared" si="4"/>
        <v>28</v>
      </c>
      <c r="J18" s="3">
        <f t="shared" si="5"/>
        <v>6.812229510044107</v>
      </c>
      <c r="K18" s="3">
        <f t="shared" si="0"/>
        <v>9.245168620774145</v>
      </c>
      <c r="L18" s="9"/>
      <c r="M18">
        <f t="shared" si="6"/>
        <v>28</v>
      </c>
      <c r="N18" s="3">
        <f t="shared" si="7"/>
        <v>7.474718829895896</v>
      </c>
      <c r="O18" s="3">
        <f t="shared" si="1"/>
        <v>10.14426126914443</v>
      </c>
      <c r="P18" s="9"/>
      <c r="Q18">
        <f t="shared" si="8"/>
        <v>28</v>
      </c>
      <c r="R18" s="3">
        <f t="shared" si="9"/>
        <v>2.0763675546614437</v>
      </c>
      <c r="S18" s="3">
        <f t="shared" si="2"/>
        <v>2.8179273956119593</v>
      </c>
      <c r="T18" s="3"/>
    </row>
    <row r="19" spans="1:20" ht="12.75">
      <c r="A19" s="5">
        <v>32</v>
      </c>
      <c r="B19" s="3">
        <f>(B10/A19)</f>
        <v>0.875</v>
      </c>
      <c r="C19" s="3">
        <f>(C10/A19)</f>
        <v>1.1875</v>
      </c>
      <c r="D19" s="12"/>
      <c r="E19">
        <f t="shared" si="3"/>
        <v>32</v>
      </c>
      <c r="F19" s="3">
        <f>(F10/E19)*B4*PI()*0.00139*B5*15/22</f>
        <v>4.064114196333133</v>
      </c>
      <c r="G19" s="3">
        <f>(G10/E19)*B4*PI()*0.00139*B5*15/22</f>
        <v>5.515583552166394</v>
      </c>
      <c r="H19" s="9"/>
      <c r="I19">
        <f t="shared" si="4"/>
        <v>32</v>
      </c>
      <c r="J19" s="3">
        <f t="shared" si="5"/>
        <v>5.960700821288595</v>
      </c>
      <c r="K19" s="3">
        <f t="shared" si="0"/>
        <v>8.089522543177377</v>
      </c>
      <c r="L19" s="9"/>
      <c r="M19">
        <f t="shared" si="6"/>
        <v>32</v>
      </c>
      <c r="N19" s="3">
        <f t="shared" si="7"/>
        <v>6.540378976158911</v>
      </c>
      <c r="O19" s="3">
        <f t="shared" si="1"/>
        <v>8.876228610501377</v>
      </c>
      <c r="P19" s="9"/>
      <c r="Q19">
        <f t="shared" si="8"/>
        <v>32</v>
      </c>
      <c r="R19" s="3">
        <f t="shared" si="9"/>
        <v>1.8168216103287638</v>
      </c>
      <c r="S19" s="3">
        <f t="shared" si="2"/>
        <v>2.4656864711604647</v>
      </c>
      <c r="T19" s="3"/>
    </row>
    <row r="20" spans="1:20" ht="12.75">
      <c r="A20" s="5">
        <v>34</v>
      </c>
      <c r="B20" s="3">
        <f>(B10/A20)</f>
        <v>0.8235294117647058</v>
      </c>
      <c r="C20" s="3">
        <f>(C10/A20)</f>
        <v>1.1176470588235294</v>
      </c>
      <c r="D20" s="12"/>
      <c r="E20">
        <f>A20</f>
        <v>34</v>
      </c>
      <c r="F20" s="3">
        <f>(F10/E20)*B4*PI()*0.00139*B5*15/22</f>
        <v>3.8250486553723593</v>
      </c>
      <c r="G20" s="3">
        <f>(G10/E20)*B4*PI()*0.00139*B5*15/22</f>
        <v>5.191137460862489</v>
      </c>
      <c r="H20" s="9"/>
      <c r="I20">
        <f>E20</f>
        <v>34</v>
      </c>
      <c r="J20" s="3">
        <f>F20*22/15</f>
        <v>5.6100713612127935</v>
      </c>
      <c r="K20" s="3">
        <f>G20*22/15</f>
        <v>7.61366827593165</v>
      </c>
      <c r="L20" s="9"/>
      <c r="M20">
        <f>I20</f>
        <v>34</v>
      </c>
      <c r="N20" s="3">
        <f>F20*1.6093</f>
        <v>6.155650801090737</v>
      </c>
      <c r="O20" s="3">
        <f>G20*1.6093</f>
        <v>8.354097515766004</v>
      </c>
      <c r="P20" s="9"/>
      <c r="Q20">
        <f>M20</f>
        <v>34</v>
      </c>
      <c r="R20" s="3">
        <f>F20*0.44704</f>
        <v>1.7099497508976595</v>
      </c>
      <c r="S20" s="3">
        <f>G20*0.44704</f>
        <v>2.320646090503967</v>
      </c>
      <c r="T20" s="3"/>
    </row>
    <row r="23" spans="1:4" ht="12.75">
      <c r="A23" t="s">
        <v>11</v>
      </c>
      <c r="C23" s="10"/>
      <c r="D23"/>
    </row>
    <row r="24" spans="3:4" ht="12.75">
      <c r="C24" s="10"/>
      <c r="D24"/>
    </row>
    <row r="25" spans="1:4" ht="12.75">
      <c r="A25" t="s">
        <v>12</v>
      </c>
      <c r="B25" t="s">
        <v>20</v>
      </c>
      <c r="C25" s="10"/>
      <c r="D25"/>
    </row>
    <row r="26" spans="1:4" ht="12.75">
      <c r="A26" t="s">
        <v>13</v>
      </c>
      <c r="C26" s="10"/>
      <c r="D26"/>
    </row>
    <row r="27" spans="1:4" ht="12.75">
      <c r="A27" t="s">
        <v>14</v>
      </c>
      <c r="C27" s="10"/>
      <c r="D27"/>
    </row>
    <row r="28" spans="1:4" ht="12.75">
      <c r="A28" t="s">
        <v>15</v>
      </c>
      <c r="C28" s="10"/>
      <c r="D28"/>
    </row>
    <row r="29" spans="1:4" ht="12.75">
      <c r="A29" t="s">
        <v>16</v>
      </c>
      <c r="B29">
        <v>26.25</v>
      </c>
      <c r="C29" s="10"/>
      <c r="D29"/>
    </row>
    <row r="30" spans="1:4" ht="12.75">
      <c r="A30" t="s">
        <v>17</v>
      </c>
      <c r="C30" s="10"/>
      <c r="D30"/>
    </row>
    <row r="31" spans="1:4" ht="12.75">
      <c r="A31" t="s">
        <v>19</v>
      </c>
      <c r="B31">
        <v>27</v>
      </c>
      <c r="C31" s="10"/>
      <c r="D31"/>
    </row>
    <row r="32" spans="1:4" ht="12.75">
      <c r="A32" t="s">
        <v>18</v>
      </c>
      <c r="B32">
        <v>27.5</v>
      </c>
      <c r="C32" s="10"/>
      <c r="D32"/>
    </row>
  </sheetData>
  <mergeCells count="10">
    <mergeCell ref="B9:C9"/>
    <mergeCell ref="F9:G9"/>
    <mergeCell ref="B7:C7"/>
    <mergeCell ref="J9:K9"/>
    <mergeCell ref="F7:G7"/>
    <mergeCell ref="J7:K7"/>
    <mergeCell ref="N9:O9"/>
    <mergeCell ref="R9:S9"/>
    <mergeCell ref="N7:O7"/>
    <mergeCell ref="R7:S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4" width="9.28125" style="0" customWidth="1"/>
    <col min="5" max="5" width="4.28125" style="0" customWidth="1"/>
    <col min="6" max="9" width="9.28125" style="0" customWidth="1"/>
    <col min="10" max="10" width="4.28125" style="0" customWidth="1"/>
    <col min="11" max="14" width="9.28125" style="0" customWidth="1"/>
    <col min="15" max="15" width="4.28125" style="0" customWidth="1"/>
    <col min="16" max="16" width="9.28125" style="0" customWidth="1"/>
    <col min="17" max="17" width="9.57421875" style="0" customWidth="1"/>
    <col min="18" max="19" width="9.28125" style="0" customWidth="1"/>
    <col min="20" max="20" width="4.28125" style="0" customWidth="1"/>
    <col min="21" max="24" width="9.28125" style="0" customWidth="1"/>
  </cols>
  <sheetData>
    <row r="1" spans="1:8" ht="12.75">
      <c r="A1" t="s">
        <v>0</v>
      </c>
      <c r="B1" t="s">
        <v>10</v>
      </c>
      <c r="H1" s="1"/>
    </row>
    <row r="2" ht="12.75">
      <c r="H2" s="1"/>
    </row>
    <row r="3" spans="1:8" ht="12.75">
      <c r="A3" t="s">
        <v>9</v>
      </c>
      <c r="H3" s="1"/>
    </row>
    <row r="4" spans="1:8" ht="12.75">
      <c r="A4" t="s">
        <v>4</v>
      </c>
      <c r="B4" s="5">
        <v>60</v>
      </c>
      <c r="H4" s="1"/>
    </row>
    <row r="5" spans="1:8" ht="12.75">
      <c r="A5" t="s">
        <v>21</v>
      </c>
      <c r="B5" s="5">
        <v>26</v>
      </c>
      <c r="H5" s="1"/>
    </row>
    <row r="7" spans="2:24" ht="12.75">
      <c r="B7" s="18" t="s">
        <v>1</v>
      </c>
      <c r="C7" s="18"/>
      <c r="D7" s="18"/>
      <c r="E7" s="11"/>
      <c r="G7" s="18" t="s">
        <v>8</v>
      </c>
      <c r="H7" s="18"/>
      <c r="I7" s="18"/>
      <c r="J7" s="8"/>
      <c r="L7" s="18" t="s">
        <v>7</v>
      </c>
      <c r="M7" s="18"/>
      <c r="N7" s="18"/>
      <c r="O7" s="8"/>
      <c r="Q7" s="18" t="s">
        <v>6</v>
      </c>
      <c r="R7" s="18"/>
      <c r="S7" s="18"/>
      <c r="T7" s="8"/>
      <c r="V7" s="18" t="s">
        <v>5</v>
      </c>
      <c r="W7" s="18"/>
      <c r="X7" s="18"/>
    </row>
    <row r="8" spans="5:20" ht="12.75">
      <c r="E8" s="11"/>
      <c r="J8" s="8"/>
      <c r="O8" s="8"/>
      <c r="T8" s="8"/>
    </row>
    <row r="9" spans="2:24" ht="12.75">
      <c r="B9" s="16" t="s">
        <v>2</v>
      </c>
      <c r="C9" s="16"/>
      <c r="D9" s="16"/>
      <c r="E9" s="11"/>
      <c r="G9" s="16" t="s">
        <v>2</v>
      </c>
      <c r="H9" s="16"/>
      <c r="I9" s="16"/>
      <c r="J9" s="8"/>
      <c r="L9" s="16" t="s">
        <v>2</v>
      </c>
      <c r="M9" s="16"/>
      <c r="N9" s="16"/>
      <c r="O9" s="8"/>
      <c r="Q9" s="16" t="s">
        <v>2</v>
      </c>
      <c r="R9" s="16"/>
      <c r="S9" s="16"/>
      <c r="T9" s="8"/>
      <c r="V9" s="16" t="s">
        <v>2</v>
      </c>
      <c r="W9" s="16"/>
      <c r="X9" s="16"/>
    </row>
    <row r="10" spans="1:24" ht="12.75">
      <c r="A10" t="s">
        <v>3</v>
      </c>
      <c r="B10" s="5">
        <v>28</v>
      </c>
      <c r="C10" s="5">
        <v>38</v>
      </c>
      <c r="D10" s="5">
        <v>48</v>
      </c>
      <c r="E10" s="11"/>
      <c r="F10" t="s">
        <v>3</v>
      </c>
      <c r="G10">
        <f>B10</f>
        <v>28</v>
      </c>
      <c r="H10">
        <f>C10</f>
        <v>38</v>
      </c>
      <c r="I10">
        <f>D10</f>
        <v>48</v>
      </c>
      <c r="J10" s="8"/>
      <c r="K10" t="s">
        <v>3</v>
      </c>
      <c r="L10">
        <f>G10</f>
        <v>28</v>
      </c>
      <c r="M10">
        <f>H10</f>
        <v>38</v>
      </c>
      <c r="N10">
        <f>I10</f>
        <v>48</v>
      </c>
      <c r="O10" s="8"/>
      <c r="P10" t="s">
        <v>3</v>
      </c>
      <c r="Q10">
        <f>L10</f>
        <v>28</v>
      </c>
      <c r="R10">
        <f>M10</f>
        <v>38</v>
      </c>
      <c r="S10">
        <f>N10</f>
        <v>48</v>
      </c>
      <c r="T10" s="8"/>
      <c r="U10" t="s">
        <v>3</v>
      </c>
      <c r="V10">
        <f>Q10</f>
        <v>28</v>
      </c>
      <c r="W10">
        <f>R10</f>
        <v>38</v>
      </c>
      <c r="X10">
        <f>S10</f>
        <v>48</v>
      </c>
    </row>
    <row r="11" spans="1:24" ht="12.75">
      <c r="A11" s="5">
        <v>11</v>
      </c>
      <c r="B11" s="3">
        <f>(B10/A11)</f>
        <v>2.5454545454545454</v>
      </c>
      <c r="C11" s="3">
        <f>(C10/A11)</f>
        <v>3.4545454545454546</v>
      </c>
      <c r="D11" s="3">
        <f>(D10/A11)</f>
        <v>4.363636363636363</v>
      </c>
      <c r="E11" s="11"/>
      <c r="F11">
        <f>A11</f>
        <v>11</v>
      </c>
      <c r="G11" s="3">
        <f>(G10/F11)*B4*PI()*0.00139*B5*15/22</f>
        <v>11.822877662060021</v>
      </c>
      <c r="H11" s="3">
        <f>(H10/F11)*B4*PI()*0.00139*B5*15/22</f>
        <v>16.0453339699386</v>
      </c>
      <c r="I11" s="3">
        <f>(I10/F11)*B4*PI()*0.00139*B5*15/22</f>
        <v>20.267790277817173</v>
      </c>
      <c r="J11" s="8"/>
      <c r="K11">
        <f>F11</f>
        <v>11</v>
      </c>
      <c r="L11" s="3">
        <f aca="true" t="shared" si="0" ref="L11:L19">G11*22/15</f>
        <v>17.340220571021362</v>
      </c>
      <c r="M11" s="3">
        <f aca="true" t="shared" si="1" ref="M11:M19">H11*22/15</f>
        <v>23.53315648924328</v>
      </c>
      <c r="N11" s="3">
        <f aca="true" t="shared" si="2" ref="N11:N19">I11*22/15</f>
        <v>29.726092407465185</v>
      </c>
      <c r="O11" s="8"/>
      <c r="P11">
        <f>K11</f>
        <v>11</v>
      </c>
      <c r="Q11" s="3">
        <f aca="true" t="shared" si="3" ref="Q11:Q19">G11*1.6093</f>
        <v>19.02655702155319</v>
      </c>
      <c r="R11" s="3">
        <f aca="true" t="shared" si="4" ref="R11:R19">H11*1.6093</f>
        <v>25.821755957822187</v>
      </c>
      <c r="S11" s="3">
        <f aca="true" t="shared" si="5" ref="S11:S19">I11*1.6093</f>
        <v>32.61695489409118</v>
      </c>
      <c r="T11" s="8"/>
      <c r="U11">
        <f>P11</f>
        <v>11</v>
      </c>
      <c r="V11" s="3">
        <f aca="true" t="shared" si="6" ref="V11:V19">G11*0.44704</f>
        <v>5.285299230047312</v>
      </c>
      <c r="W11" s="3">
        <f aca="true" t="shared" si="7" ref="W11:W19">H11*0.44704</f>
        <v>7.172906097921351</v>
      </c>
      <c r="X11" s="3">
        <f aca="true" t="shared" si="8" ref="X11:X19">I11*0.44704</f>
        <v>9.06051296579539</v>
      </c>
    </row>
    <row r="12" spans="1:24" ht="12.75">
      <c r="A12" s="5">
        <v>12</v>
      </c>
      <c r="B12" s="3">
        <f>(B10/A12)</f>
        <v>2.3333333333333335</v>
      </c>
      <c r="C12" s="3">
        <f>(C10/A12)</f>
        <v>3.1666666666666665</v>
      </c>
      <c r="D12" s="3">
        <f>(D10/A12)</f>
        <v>4</v>
      </c>
      <c r="E12" s="11"/>
      <c r="F12">
        <f aca="true" t="shared" si="9" ref="F12:F19">A12</f>
        <v>12</v>
      </c>
      <c r="G12" s="3">
        <f>(G10/F12)*B4*PI()*0.00139*B5*15/22</f>
        <v>10.837637856888351</v>
      </c>
      <c r="H12" s="3">
        <f>(H10/F12)*B4*PI()*0.00139*B5*15/22</f>
        <v>14.708222805777051</v>
      </c>
      <c r="I12" s="3">
        <f>(I10/F12)*B4*PI()*0.00139*B5*15/22</f>
        <v>18.578807754665746</v>
      </c>
      <c r="J12" s="8"/>
      <c r="K12">
        <f aca="true" t="shared" si="10" ref="K12:K19">F12</f>
        <v>12</v>
      </c>
      <c r="L12" s="3">
        <f t="shared" si="0"/>
        <v>15.895202190102914</v>
      </c>
      <c r="M12" s="3">
        <f t="shared" si="1"/>
        <v>21.572060115139674</v>
      </c>
      <c r="N12" s="3">
        <f t="shared" si="2"/>
        <v>27.248918040176427</v>
      </c>
      <c r="O12" s="8"/>
      <c r="P12">
        <f aca="true" t="shared" si="11" ref="P12:P19">K12</f>
        <v>12</v>
      </c>
      <c r="Q12" s="3">
        <f t="shared" si="3"/>
        <v>17.441010603090422</v>
      </c>
      <c r="R12" s="3">
        <f t="shared" si="4"/>
        <v>23.669942961337007</v>
      </c>
      <c r="S12" s="3">
        <f t="shared" si="5"/>
        <v>29.898875319583585</v>
      </c>
      <c r="T12" s="8"/>
      <c r="U12">
        <f aca="true" t="shared" si="12" ref="U12:U19">P12</f>
        <v>12</v>
      </c>
      <c r="V12" s="3">
        <f t="shared" si="6"/>
        <v>4.844857627543369</v>
      </c>
      <c r="W12" s="3">
        <f t="shared" si="7"/>
        <v>6.575163923094573</v>
      </c>
      <c r="X12" s="3">
        <f t="shared" si="8"/>
        <v>8.305470218645775</v>
      </c>
    </row>
    <row r="13" spans="1:24" ht="12.75">
      <c r="A13" s="5">
        <v>14</v>
      </c>
      <c r="B13" s="3">
        <f>(B10/A13)</f>
        <v>2</v>
      </c>
      <c r="C13" s="3">
        <f>(C10/A13)</f>
        <v>2.7142857142857144</v>
      </c>
      <c r="D13" s="3">
        <f>(D10/A13)</f>
        <v>3.4285714285714284</v>
      </c>
      <c r="E13" s="11"/>
      <c r="F13">
        <f t="shared" si="9"/>
        <v>14</v>
      </c>
      <c r="G13" s="3">
        <f>(G10/F13)*B5*PI()*0.00139*B4*15/22</f>
        <v>9.289403877332875</v>
      </c>
      <c r="H13" s="3">
        <f>(H10/F13)*B5*PI()*0.00139*B4*15/22</f>
        <v>12.607048119237474</v>
      </c>
      <c r="I13" s="3">
        <f>(I10/F13)*B5*PI()*0.00139*B4*15/22</f>
        <v>15.92469236114207</v>
      </c>
      <c r="J13" s="8"/>
      <c r="K13">
        <f t="shared" si="10"/>
        <v>14</v>
      </c>
      <c r="L13" s="3">
        <f t="shared" si="0"/>
        <v>13.624459020088215</v>
      </c>
      <c r="M13" s="3">
        <f t="shared" si="1"/>
        <v>18.490337241548293</v>
      </c>
      <c r="N13" s="3">
        <f t="shared" si="2"/>
        <v>23.35621546300837</v>
      </c>
      <c r="O13" s="8"/>
      <c r="P13">
        <f t="shared" si="11"/>
        <v>14</v>
      </c>
      <c r="Q13" s="3">
        <f t="shared" si="3"/>
        <v>14.949437659791796</v>
      </c>
      <c r="R13" s="3">
        <f t="shared" si="4"/>
        <v>20.288522538288866</v>
      </c>
      <c r="S13" s="3">
        <f t="shared" si="5"/>
        <v>25.62760741678593</v>
      </c>
      <c r="T13" s="8"/>
      <c r="U13">
        <f t="shared" si="12"/>
        <v>14</v>
      </c>
      <c r="V13" s="3">
        <f t="shared" si="6"/>
        <v>4.152735109322888</v>
      </c>
      <c r="W13" s="3">
        <f t="shared" si="7"/>
        <v>5.63585479122392</v>
      </c>
      <c r="X13" s="3">
        <f t="shared" si="8"/>
        <v>7.1189744731249505</v>
      </c>
    </row>
    <row r="14" spans="1:24" ht="12.75">
      <c r="A14" s="5">
        <v>16</v>
      </c>
      <c r="B14" s="3">
        <f>(B10/A14)</f>
        <v>1.75</v>
      </c>
      <c r="C14" s="3">
        <f>(C10/A14)</f>
        <v>2.375</v>
      </c>
      <c r="D14" s="3">
        <f>(D10/A14)</f>
        <v>3</v>
      </c>
      <c r="E14" s="11"/>
      <c r="F14">
        <f t="shared" si="9"/>
        <v>16</v>
      </c>
      <c r="G14" s="3">
        <f>(G10/F14)*B5*PI()*0.00139*B4*15/22</f>
        <v>8.128228392666264</v>
      </c>
      <c r="H14" s="3">
        <f>(H10/F14)*B5*PI()*0.00139*B4*15/22</f>
        <v>11.031167104332788</v>
      </c>
      <c r="I14" s="3">
        <f>(I10/F14)*B5*PI()*0.00139*B4*15/22</f>
        <v>13.93410581599931</v>
      </c>
      <c r="J14" s="8"/>
      <c r="K14">
        <f t="shared" si="10"/>
        <v>16</v>
      </c>
      <c r="L14" s="3">
        <f t="shared" si="0"/>
        <v>11.921401642577187</v>
      </c>
      <c r="M14" s="3">
        <f t="shared" si="1"/>
        <v>16.179045086354755</v>
      </c>
      <c r="N14" s="3">
        <f t="shared" si="2"/>
        <v>20.43668853013232</v>
      </c>
      <c r="O14" s="8"/>
      <c r="P14">
        <f t="shared" si="11"/>
        <v>16</v>
      </c>
      <c r="Q14" s="3">
        <f t="shared" si="3"/>
        <v>13.080757952317818</v>
      </c>
      <c r="R14" s="3">
        <f t="shared" si="4"/>
        <v>17.752457221002754</v>
      </c>
      <c r="S14" s="3">
        <f t="shared" si="5"/>
        <v>22.42415648968769</v>
      </c>
      <c r="T14" s="8"/>
      <c r="U14">
        <f t="shared" si="12"/>
        <v>16</v>
      </c>
      <c r="V14" s="3">
        <f t="shared" si="6"/>
        <v>3.6336432206575267</v>
      </c>
      <c r="W14" s="3">
        <f t="shared" si="7"/>
        <v>4.931372942320929</v>
      </c>
      <c r="X14" s="3">
        <f t="shared" si="8"/>
        <v>6.229102663984332</v>
      </c>
    </row>
    <row r="15" spans="1:24" ht="12.75">
      <c r="A15" s="5">
        <v>18</v>
      </c>
      <c r="B15" s="3">
        <f>(B10/A15)</f>
        <v>1.5555555555555556</v>
      </c>
      <c r="C15" s="3">
        <f>(C10/A15)</f>
        <v>2.111111111111111</v>
      </c>
      <c r="D15" s="3">
        <f>(D10/A15)</f>
        <v>2.6666666666666665</v>
      </c>
      <c r="E15" s="11"/>
      <c r="F15">
        <f t="shared" si="9"/>
        <v>18</v>
      </c>
      <c r="G15" s="3">
        <f>(G10/F15)*B4*PI()*0.00139*B5*15/22</f>
        <v>7.225091904592236</v>
      </c>
      <c r="H15" s="3">
        <f>(H10/F15)*B4*PI()*0.00139*B5*15/22</f>
        <v>9.805481870518035</v>
      </c>
      <c r="I15" s="3">
        <f>(I10/F15)*B4*PI()*0.00139*B5*15/22</f>
        <v>12.38587183644383</v>
      </c>
      <c r="J15" s="8"/>
      <c r="K15">
        <f t="shared" si="10"/>
        <v>18</v>
      </c>
      <c r="L15" s="3">
        <f t="shared" si="0"/>
        <v>10.596801460068612</v>
      </c>
      <c r="M15" s="3">
        <f t="shared" si="1"/>
        <v>14.381373410093119</v>
      </c>
      <c r="N15" s="3">
        <f t="shared" si="2"/>
        <v>18.165945360117618</v>
      </c>
      <c r="O15" s="8"/>
      <c r="P15">
        <f t="shared" si="11"/>
        <v>18</v>
      </c>
      <c r="Q15" s="3">
        <f t="shared" si="3"/>
        <v>11.627340402060284</v>
      </c>
      <c r="R15" s="3">
        <f t="shared" si="4"/>
        <v>15.779961974224673</v>
      </c>
      <c r="S15" s="3">
        <f t="shared" si="5"/>
        <v>19.932583546389054</v>
      </c>
      <c r="T15" s="8"/>
      <c r="U15">
        <f t="shared" si="12"/>
        <v>18</v>
      </c>
      <c r="V15" s="3">
        <f t="shared" si="6"/>
        <v>3.229905085028913</v>
      </c>
      <c r="W15" s="3">
        <f t="shared" si="7"/>
        <v>4.383442615396382</v>
      </c>
      <c r="X15" s="3">
        <f t="shared" si="8"/>
        <v>5.53698014576385</v>
      </c>
    </row>
    <row r="16" spans="1:24" ht="12.75">
      <c r="A16" s="5">
        <v>21</v>
      </c>
      <c r="B16" s="3">
        <f>(B10/A16)</f>
        <v>1.3333333333333333</v>
      </c>
      <c r="C16" s="3">
        <f>(C10/A16)</f>
        <v>1.8095238095238095</v>
      </c>
      <c r="D16" s="3">
        <f>(D10/A16)</f>
        <v>2.2857142857142856</v>
      </c>
      <c r="E16" s="11"/>
      <c r="F16">
        <f t="shared" si="9"/>
        <v>21</v>
      </c>
      <c r="G16" s="3">
        <f>(G10/F16)*B5*PI()*0.00139*B4*15/22</f>
        <v>6.192935918221915</v>
      </c>
      <c r="H16" s="3">
        <f>(H10/F16)*B5*PI()*0.00139*B4*15/22</f>
        <v>8.404698746158315</v>
      </c>
      <c r="I16" s="3">
        <f>(I10/F16)*B5*PI()*0.00139*B4*15/22</f>
        <v>10.61646157409471</v>
      </c>
      <c r="J16" s="8"/>
      <c r="K16">
        <f t="shared" si="10"/>
        <v>21</v>
      </c>
      <c r="L16" s="3">
        <f t="shared" si="0"/>
        <v>9.082972680058809</v>
      </c>
      <c r="M16" s="3">
        <f t="shared" si="1"/>
        <v>12.32689149436553</v>
      </c>
      <c r="N16" s="3">
        <f t="shared" si="2"/>
        <v>15.570810308672241</v>
      </c>
      <c r="O16" s="8"/>
      <c r="P16">
        <f t="shared" si="11"/>
        <v>21</v>
      </c>
      <c r="Q16" s="3">
        <f t="shared" si="3"/>
        <v>9.966291773194527</v>
      </c>
      <c r="R16" s="3">
        <f t="shared" si="4"/>
        <v>13.525681692192576</v>
      </c>
      <c r="S16" s="3">
        <f t="shared" si="5"/>
        <v>17.085071611190617</v>
      </c>
      <c r="T16" s="8"/>
      <c r="U16">
        <f t="shared" si="12"/>
        <v>21</v>
      </c>
      <c r="V16" s="3">
        <f t="shared" si="6"/>
        <v>2.768490072881925</v>
      </c>
      <c r="W16" s="3">
        <f t="shared" si="7"/>
        <v>3.7572365274826134</v>
      </c>
      <c r="X16" s="3">
        <f t="shared" si="8"/>
        <v>4.7459829820833</v>
      </c>
    </row>
    <row r="17" spans="1:24" ht="12.75">
      <c r="A17" s="5">
        <v>24</v>
      </c>
      <c r="B17" s="3">
        <f>(B10/A17)</f>
        <v>1.1666666666666667</v>
      </c>
      <c r="C17" s="3">
        <f>(C10/A17)</f>
        <v>1.5833333333333333</v>
      </c>
      <c r="D17" s="3">
        <f>(D10/A17)</f>
        <v>2</v>
      </c>
      <c r="E17" s="11"/>
      <c r="F17">
        <f t="shared" si="9"/>
        <v>24</v>
      </c>
      <c r="G17" s="3">
        <f>(G10/F17)*B4*PI()*0.00139*B5*15/22</f>
        <v>5.418818928444176</v>
      </c>
      <c r="H17" s="3">
        <f>(H10/F17)*B4*PI()*0.00139*B5*15/22</f>
        <v>7.354111402888526</v>
      </c>
      <c r="I17" s="3">
        <f>(I10/F17)*B4*PI()*0.00139*B5*15/22</f>
        <v>9.289403877332873</v>
      </c>
      <c r="J17" s="8"/>
      <c r="K17">
        <f t="shared" si="10"/>
        <v>24</v>
      </c>
      <c r="L17" s="3">
        <f t="shared" si="0"/>
        <v>7.947601095051457</v>
      </c>
      <c r="M17" s="3">
        <f t="shared" si="1"/>
        <v>10.786030057569837</v>
      </c>
      <c r="N17" s="3">
        <f t="shared" si="2"/>
        <v>13.624459020088214</v>
      </c>
      <c r="O17" s="8"/>
      <c r="P17">
        <f t="shared" si="11"/>
        <v>24</v>
      </c>
      <c r="Q17" s="3">
        <f t="shared" si="3"/>
        <v>8.720505301545211</v>
      </c>
      <c r="R17" s="3">
        <f t="shared" si="4"/>
        <v>11.834971480668504</v>
      </c>
      <c r="S17" s="3">
        <f t="shared" si="5"/>
        <v>14.949437659791792</v>
      </c>
      <c r="T17" s="8"/>
      <c r="U17">
        <f t="shared" si="12"/>
        <v>24</v>
      </c>
      <c r="V17" s="3">
        <f t="shared" si="6"/>
        <v>2.4224288137716843</v>
      </c>
      <c r="W17" s="3">
        <f t="shared" si="7"/>
        <v>3.2875819615472865</v>
      </c>
      <c r="X17" s="3">
        <f t="shared" si="8"/>
        <v>4.1527351093228875</v>
      </c>
    </row>
    <row r="18" spans="1:24" ht="12.75">
      <c r="A18" s="5">
        <v>28</v>
      </c>
      <c r="B18" s="3">
        <f>(B10/A18)</f>
        <v>1</v>
      </c>
      <c r="C18" s="3">
        <f>(C10/A18)</f>
        <v>1.3571428571428572</v>
      </c>
      <c r="D18" s="3">
        <f>(D10/A18)</f>
        <v>1.7142857142857142</v>
      </c>
      <c r="E18" s="11"/>
      <c r="F18">
        <f t="shared" si="9"/>
        <v>28</v>
      </c>
      <c r="G18" s="3">
        <f>(G10/F18)*B4*PI()*0.00139*B5*15/22</f>
        <v>4.6447019386664365</v>
      </c>
      <c r="H18" s="3">
        <f>(H10/F18)*B4*PI()*0.00139*B5*15/22</f>
        <v>6.303524059618735</v>
      </c>
      <c r="I18" s="3">
        <f>(I10/F18)*B4*PI()*0.00139*B5*15/22</f>
        <v>7.962346180571033</v>
      </c>
      <c r="J18" s="8"/>
      <c r="K18">
        <f t="shared" si="10"/>
        <v>28</v>
      </c>
      <c r="L18" s="3">
        <f t="shared" si="0"/>
        <v>6.812229510044107</v>
      </c>
      <c r="M18" s="3">
        <f t="shared" si="1"/>
        <v>9.245168620774145</v>
      </c>
      <c r="N18" s="3">
        <f t="shared" si="2"/>
        <v>11.678107731504182</v>
      </c>
      <c r="O18" s="8"/>
      <c r="P18">
        <f t="shared" si="11"/>
        <v>28</v>
      </c>
      <c r="Q18" s="3">
        <f t="shared" si="3"/>
        <v>7.474718829895896</v>
      </c>
      <c r="R18" s="3">
        <f t="shared" si="4"/>
        <v>10.14426126914443</v>
      </c>
      <c r="S18" s="3">
        <f t="shared" si="5"/>
        <v>12.813803708392962</v>
      </c>
      <c r="T18" s="8"/>
      <c r="U18">
        <f t="shared" si="12"/>
        <v>28</v>
      </c>
      <c r="V18" s="3">
        <f t="shared" si="6"/>
        <v>2.0763675546614437</v>
      </c>
      <c r="W18" s="3">
        <f t="shared" si="7"/>
        <v>2.8179273956119593</v>
      </c>
      <c r="X18" s="3">
        <f t="shared" si="8"/>
        <v>3.5594872365624743</v>
      </c>
    </row>
    <row r="19" spans="1:24" ht="12.75">
      <c r="A19" s="5">
        <v>34</v>
      </c>
      <c r="B19" s="3">
        <f>(B10/A19)</f>
        <v>0.8235294117647058</v>
      </c>
      <c r="C19" s="3">
        <f>(C10/A19)</f>
        <v>1.1176470588235294</v>
      </c>
      <c r="D19" s="3">
        <f>(D10/A19)</f>
        <v>1.411764705882353</v>
      </c>
      <c r="E19" s="11"/>
      <c r="F19">
        <f t="shared" si="9"/>
        <v>34</v>
      </c>
      <c r="G19" s="3">
        <f>(G10/F19)*B4*PI()*0.00139*B5*15/22</f>
        <v>3.8250486553723593</v>
      </c>
      <c r="H19" s="3">
        <f>(H10/F19)*B4*PI()*0.00139*B5*15/22</f>
        <v>5.191137460862489</v>
      </c>
      <c r="I19" s="3">
        <f>(I10/F19)*B4*PI()*0.00139*B5*15/22</f>
        <v>6.557226266352618</v>
      </c>
      <c r="J19" s="8"/>
      <c r="K19">
        <f t="shared" si="10"/>
        <v>34</v>
      </c>
      <c r="L19" s="3">
        <f t="shared" si="0"/>
        <v>5.6100713612127935</v>
      </c>
      <c r="M19" s="3">
        <f t="shared" si="1"/>
        <v>7.61366827593165</v>
      </c>
      <c r="N19" s="3">
        <f t="shared" si="2"/>
        <v>9.617265190650507</v>
      </c>
      <c r="O19" s="8"/>
      <c r="P19">
        <f t="shared" si="11"/>
        <v>34</v>
      </c>
      <c r="Q19" s="3">
        <f t="shared" si="3"/>
        <v>6.155650801090737</v>
      </c>
      <c r="R19" s="3">
        <f t="shared" si="4"/>
        <v>8.354097515766004</v>
      </c>
      <c r="S19" s="3">
        <f t="shared" si="5"/>
        <v>10.552544230441269</v>
      </c>
      <c r="T19" s="8"/>
      <c r="U19">
        <f t="shared" si="12"/>
        <v>34</v>
      </c>
      <c r="V19" s="3">
        <f t="shared" si="6"/>
        <v>1.7099497508976595</v>
      </c>
      <c r="W19" s="3">
        <f t="shared" si="7"/>
        <v>2.320646090503967</v>
      </c>
      <c r="X19" s="3">
        <f t="shared" si="8"/>
        <v>2.9313424301102744</v>
      </c>
    </row>
    <row r="20" spans="1:24" ht="12.75">
      <c r="A20" s="5">
        <v>34</v>
      </c>
      <c r="B20" s="3">
        <f>(B11/A20)</f>
        <v>0.0748663101604278</v>
      </c>
      <c r="C20" s="3">
        <f>(C11/A20)</f>
        <v>0.10160427807486631</v>
      </c>
      <c r="D20" s="3">
        <f>(D11/A20)</f>
        <v>0.1283422459893048</v>
      </c>
      <c r="E20" s="11"/>
      <c r="F20">
        <f>A20</f>
        <v>34</v>
      </c>
      <c r="G20" s="3">
        <f>(G11/F20)*B5*PI()*0.00139*B6*15/22</f>
        <v>0</v>
      </c>
      <c r="H20" s="3">
        <f>(H11/F20)*B5*PI()*0.00139*B6*15/22</f>
        <v>0</v>
      </c>
      <c r="I20" s="3">
        <f>(I11/F20)*B5*PI()*0.00139*B6*15/22</f>
        <v>0</v>
      </c>
      <c r="J20" s="8"/>
      <c r="K20">
        <f>F20</f>
        <v>34</v>
      </c>
      <c r="L20" s="3">
        <f>G20*22/15</f>
        <v>0</v>
      </c>
      <c r="M20" s="3">
        <f>H20*22/15</f>
        <v>0</v>
      </c>
      <c r="N20" s="3">
        <f>I20*22/15</f>
        <v>0</v>
      </c>
      <c r="O20" s="8"/>
      <c r="P20">
        <f>K20</f>
        <v>34</v>
      </c>
      <c r="Q20" s="3">
        <f>G20*1.6093</f>
        <v>0</v>
      </c>
      <c r="R20" s="3">
        <f>H20*1.6093</f>
        <v>0</v>
      </c>
      <c r="S20" s="3">
        <f>I20*1.6093</f>
        <v>0</v>
      </c>
      <c r="T20" s="8"/>
      <c r="U20">
        <f>P20</f>
        <v>34</v>
      </c>
      <c r="V20" s="3">
        <f>G20*0.44704</f>
        <v>0</v>
      </c>
      <c r="W20" s="3">
        <f>H20*0.44704</f>
        <v>0</v>
      </c>
      <c r="X20" s="3">
        <f>I20*0.44704</f>
        <v>0</v>
      </c>
    </row>
    <row r="23" spans="1:3" ht="12.75">
      <c r="A23" t="s">
        <v>11</v>
      </c>
      <c r="C23" s="10"/>
    </row>
    <row r="24" ht="12.75">
      <c r="C24" s="10"/>
    </row>
    <row r="25" spans="1:3" ht="12.75">
      <c r="A25" t="s">
        <v>12</v>
      </c>
      <c r="B25" t="s">
        <v>20</v>
      </c>
      <c r="C25" s="10"/>
    </row>
    <row r="26" spans="1:3" ht="12.75">
      <c r="A26" t="s">
        <v>13</v>
      </c>
      <c r="C26" s="10"/>
    </row>
    <row r="27" spans="1:3" ht="12.75">
      <c r="A27" t="s">
        <v>14</v>
      </c>
      <c r="C27" s="10"/>
    </row>
    <row r="28" spans="1:3" ht="12.75">
      <c r="A28" t="s">
        <v>15</v>
      </c>
      <c r="C28" s="10"/>
    </row>
    <row r="29" spans="1:3" ht="12.75">
      <c r="A29" t="s">
        <v>16</v>
      </c>
      <c r="B29">
        <v>26.25</v>
      </c>
      <c r="C29" s="10"/>
    </row>
    <row r="30" spans="1:3" ht="12.75">
      <c r="A30" t="s">
        <v>17</v>
      </c>
      <c r="C30" s="10"/>
    </row>
    <row r="31" spans="1:3" ht="12.75">
      <c r="A31" t="s">
        <v>19</v>
      </c>
      <c r="B31">
        <v>27</v>
      </c>
      <c r="C31" s="10"/>
    </row>
    <row r="32" spans="1:3" ht="12.75">
      <c r="A32" t="s">
        <v>18</v>
      </c>
      <c r="B32">
        <v>27.5</v>
      </c>
      <c r="C32" s="10"/>
    </row>
  </sheetData>
  <mergeCells count="10">
    <mergeCell ref="V7:X7"/>
    <mergeCell ref="V9:X9"/>
    <mergeCell ref="L7:N7"/>
    <mergeCell ref="L9:N9"/>
    <mergeCell ref="Q7:S7"/>
    <mergeCell ref="Q9:S9"/>
    <mergeCell ref="G7:I7"/>
    <mergeCell ref="B7:D7"/>
    <mergeCell ref="G9:I9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Romanb</dc:creator>
  <cp:keywords/>
  <dc:description/>
  <cp:lastModifiedBy>Romanb</cp:lastModifiedBy>
  <cp:lastPrinted>2005-01-25T21:31:18Z</cp:lastPrinted>
  <dcterms:created xsi:type="dcterms:W3CDTF">2004-08-30T17:47:06Z</dcterms:created>
  <dcterms:modified xsi:type="dcterms:W3CDTF">2005-01-28T17:36:41Z</dcterms:modified>
  <cp:category/>
  <cp:version/>
  <cp:contentType/>
  <cp:contentStatus/>
</cp:coreProperties>
</file>